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<sst xmlns="http://schemas.openxmlformats.org/spreadsheetml/2006/main" count="66" uniqueCount="62">
  <si>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当年度決算額</t>
  </si>
  <si>
    <t>前年度決算額</t>
  </si>
  <si>
    <t>増　減</t>
  </si>
  <si>
    <t>会費収入</t>
  </si>
  <si>
    <t>寄附金収入</t>
  </si>
  <si>
    <t>経常経費補助金収入</t>
  </si>
  <si>
    <t>受託金収入</t>
  </si>
  <si>
    <t>事業収入</t>
  </si>
  <si>
    <t>共同募金配分金収入</t>
  </si>
  <si>
    <t>負担金収入</t>
  </si>
  <si>
    <t>介護保険収入</t>
  </si>
  <si>
    <t>自立支援費等収入</t>
  </si>
  <si>
    <t>雑収入</t>
  </si>
  <si>
    <t>引当金戻入</t>
  </si>
  <si>
    <t>国庫補助金等特別積立金取崩額</t>
  </si>
  <si>
    <t>事業活動収入計(1)</t>
  </si>
  <si>
    <t>人件費支出</t>
  </si>
  <si>
    <t>事務費支出</t>
  </si>
  <si>
    <t>事業費支出</t>
  </si>
  <si>
    <t>助成金支出</t>
  </si>
  <si>
    <t>負担金支出</t>
  </si>
  <si>
    <t>減価償却費</t>
  </si>
  <si>
    <t>引当金繰入</t>
  </si>
  <si>
    <t>事業活動支出計(2)</t>
  </si>
  <si>
    <t>事業活動収支差額(3)=(1)-(2)</t>
  </si>
  <si>
    <t>受取利息配当金収入</t>
  </si>
  <si>
    <t>経理区分間繰入金収入</t>
  </si>
  <si>
    <t>事業活動外収入計(4)</t>
  </si>
  <si>
    <t>経理区分間繰入金支出</t>
  </si>
  <si>
    <t>事業活動外支出計(5)</t>
  </si>
  <si>
    <t>事業活動外収支差額(6)=(4)-(5)</t>
  </si>
  <si>
    <t>経常収支差額(7)=(3)+(6)</t>
  </si>
  <si>
    <t>施設整備等補助金収入</t>
  </si>
  <si>
    <t>特別収入計(8)</t>
  </si>
  <si>
    <t>固定資産売却損及び処分損（売却原価）</t>
  </si>
  <si>
    <t>国庫補助金等特別積立金積立額</t>
  </si>
  <si>
    <t>特別支出計(9)</t>
  </si>
  <si>
    <t>特別収支差額(10)=(8)-(9)</t>
  </si>
  <si>
    <t>当期活動収支差額(11)=(7)+(10)</t>
  </si>
  <si>
    <t>前期繰越活動収支差額(12)</t>
  </si>
  <si>
    <t>当期末繰越活動収支差額(13)=(11)+(12)</t>
  </si>
  <si>
    <t>基本金取崩額(14)</t>
  </si>
  <si>
    <t>基本金組入額(15)</t>
  </si>
  <si>
    <t>その他の積立金取崩額(16)</t>
  </si>
  <si>
    <t>その他の積立金積立額(17)</t>
  </si>
  <si>
    <t>次期繰越活動収支差額(18)=(13)+(14)-(15)+(16)-(17)</t>
  </si>
  <si>
    <t>（単位：円）</t>
  </si>
  <si>
    <t>事 業 活 動 収 支 計 算 書</t>
  </si>
  <si>
    <t>収入</t>
  </si>
  <si>
    <t>支出</t>
  </si>
  <si>
    <t>事業活動収支の部</t>
  </si>
  <si>
    <t>事業活動外収支の部</t>
  </si>
  <si>
    <t>特別収支の部</t>
  </si>
  <si>
    <t>繰越活動収支差額の部</t>
  </si>
  <si>
    <r>
      <t>社会福祉法人名　　</t>
    </r>
    <r>
      <rPr>
        <u val="single"/>
        <sz val="10"/>
        <rFont val="ＭＳ 明朝"/>
        <family val="1"/>
      </rPr>
      <t>南アルプス市社会福祉協議会</t>
    </r>
  </si>
  <si>
    <t>補助事業等収入</t>
  </si>
  <si>
    <t>施設整備等寄附金収入</t>
  </si>
  <si>
    <t>固定資産売却売却益</t>
  </si>
  <si>
    <t>自　平成２４年　４月　１日</t>
  </si>
  <si>
    <t>至　平成２５年　３月３１日</t>
  </si>
  <si>
    <t>徴収不能額</t>
  </si>
  <si>
    <t>助成金収入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</si>
</sst>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176" fontId="4" fillId="0" borderId="28" xfId="0" applyNumberFormat="1" applyFont="1" applyBorder="1" applyAlignment="1">
      <alignment vertical="center" shrinkToFit="1"/>
    </xf>
    <xf numFmtId="176" fontId="4" fillId="0" borderId="29" xfId="0" applyNumberFormat="1" applyFont="1" applyBorder="1" applyAlignment="1">
      <alignment vertical="center" shrinkToFit="1"/>
    </xf>
    <xf numFmtId="176" fontId="4" fillId="0" borderId="30" xfId="0" applyNumberFormat="1" applyFont="1" applyBorder="1" applyAlignment="1">
      <alignment vertical="center" shrinkToFit="1"/>
    </xf>
    <xf numFmtId="176" fontId="4" fillId="0" borderId="31" xfId="0" applyNumberFormat="1" applyFont="1" applyBorder="1" applyAlignment="1">
      <alignment vertical="center" shrinkToFit="1"/>
    </xf>
    <xf numFmtId="176" fontId="4" fillId="0" borderId="32" xfId="0" applyNumberFormat="1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39" xfId="0" applyFont="1" applyBorder="1" applyAlignment="1">
      <alignment horizontal="center" vertical="center" textRotation="255" shrinkToFit="1"/>
    </xf>
    <xf numFmtId="0" fontId="4" fillId="0" borderId="40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4" fillId="0" borderId="41" xfId="0" applyFont="1" applyBorder="1" applyAlignment="1">
      <alignment vertical="center" textRotation="255" shrinkToFit="1"/>
    </xf>
    <xf numFmtId="0" fontId="3" fillId="0" borderId="41" xfId="0" applyFont="1" applyBorder="1" applyAlignment="1">
      <alignment vertical="center" textRotation="255" shrinkToFit="1"/>
    </xf>
    <xf numFmtId="0" fontId="3" fillId="0" borderId="4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4" fillId="0" borderId="37" xfId="0" applyFont="1" applyBorder="1" applyAlignment="1">
      <alignment vertical="center" textRotation="255" shrinkToFit="1"/>
    </xf>
    <xf numFmtId="0" fontId="4" fillId="0" borderId="38" xfId="0" applyFont="1" applyBorder="1" applyAlignment="1">
      <alignment vertical="center" textRotation="255" shrinkToFit="1"/>
    </xf>
    <xf numFmtId="0" fontId="4" fillId="0" borderId="39" xfId="0" applyFont="1" applyBorder="1" applyAlignment="1">
      <alignment vertical="center" textRotation="255" shrinkToFit="1"/>
    </xf>
    <xf numFmtId="0" fontId="4" fillId="0" borderId="44" xfId="0" applyFont="1" applyBorder="1" applyAlignment="1">
      <alignment vertical="center" textRotation="255" shrinkToFit="1"/>
    </xf>
    <xf numFmtId="0" fontId="4" fillId="0" borderId="45" xfId="0" applyFont="1" applyBorder="1" applyAlignment="1">
      <alignment vertical="center" textRotation="255" shrinkToFit="1"/>
    </xf>
    <xf numFmtId="0" fontId="4" fillId="0" borderId="46" xfId="0" applyFont="1" applyBorder="1" applyAlignment="1">
      <alignment vertical="center" textRotation="255" shrinkToFit="1"/>
    </xf>
    <xf numFmtId="0" fontId="4" fillId="0" borderId="47" xfId="0" applyFont="1" applyBorder="1" applyAlignment="1">
      <alignment vertical="center" textRotation="255" shrinkToFit="1"/>
    </xf>
    <xf numFmtId="0" fontId="4" fillId="0" borderId="48" xfId="0" applyFont="1" applyBorder="1" applyAlignment="1">
      <alignment vertical="center" textRotation="255" shrinkToFit="1"/>
    </xf>
    <xf numFmtId="0" fontId="4" fillId="0" borderId="49" xfId="0" applyFont="1" applyBorder="1" applyAlignment="1">
      <alignment vertical="center" textRotation="255" shrinkToFit="1"/>
    </xf>
    <xf numFmtId="0" fontId="4" fillId="0" borderId="50" xfId="0" applyFont="1" applyBorder="1" applyAlignment="1">
      <alignment vertical="center" textRotation="255" shrinkToFit="1"/>
    </xf>
    <xf numFmtId="0" fontId="4" fillId="0" borderId="51" xfId="0" applyFont="1" applyBorder="1" applyAlignment="1">
      <alignment horizontal="center" vertical="center" textRotation="255" shrinkToFit="1"/>
    </xf>
    <xf numFmtId="0" fontId="4" fillId="0" borderId="52" xfId="0" applyFont="1" applyBorder="1" applyAlignment="1">
      <alignment horizontal="center" vertical="center" textRotation="255" shrinkToFit="1"/>
    </xf>
    <xf numFmtId="0" fontId="4" fillId="0" borderId="43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38" xfId="0" applyFont="1" applyBorder="1" applyAlignment="1">
      <alignment vertical="center" textRotation="255" shrinkToFit="1"/>
    </xf>
    <xf numFmtId="0" fontId="3" fillId="0" borderId="39" xfId="0" applyFont="1" applyBorder="1" applyAlignment="1">
      <alignment vertical="center" textRotation="255" shrinkToFit="1"/>
    </xf>
    <xf numFmtId="0" fontId="3" fillId="0" borderId="5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6">
      <selection activeCell="K30" sqref="K30"/>
    </sheetView>
  </sheetViews>
  <sheetFormatPr defaultColWidth="9.00390625" defaultRowHeight="13.5"/>
  <cols>
    <col min="1" max="2" width="2.875" style="13" customWidth="1"/>
    <col min="3" max="3" width="28.50390625" style="13" customWidth="1"/>
    <col min="4" max="6" width="17.625" style="13" customWidth="1"/>
    <col min="7" max="16384" width="9.00390625" style="13" customWidth="1"/>
  </cols>
  <sheetData>
    <row r="1" spans="1:13" s="2" customFormat="1" ht="18" customHeight="1">
      <c r="A1" s="64" t="s">
        <v>47</v>
      </c>
      <c r="B1" s="65"/>
      <c r="C1" s="65"/>
      <c r="D1" s="65"/>
      <c r="E1" s="65"/>
      <c r="F1" s="65"/>
      <c r="G1" s="1"/>
      <c r="H1" s="1"/>
      <c r="I1" s="1"/>
      <c r="J1" s="1"/>
      <c r="K1" s="1"/>
      <c r="L1" s="1"/>
      <c r="M1" s="1"/>
    </row>
    <row r="2" spans="1:8" s="5" customFormat="1" ht="13.5" customHeight="1">
      <c r="A2" s="66" t="s">
        <v>58</v>
      </c>
      <c r="B2" s="65"/>
      <c r="C2" s="65"/>
      <c r="D2" s="65"/>
      <c r="E2" s="65"/>
      <c r="F2" s="65"/>
      <c r="G2" s="3"/>
      <c r="H2" s="4"/>
    </row>
    <row r="3" spans="1:14" s="2" customFormat="1" ht="13.5" customHeight="1">
      <c r="A3" s="67" t="s">
        <v>59</v>
      </c>
      <c r="B3" s="65"/>
      <c r="C3" s="65"/>
      <c r="D3" s="65"/>
      <c r="E3" s="65"/>
      <c r="F3" s="65"/>
      <c r="G3" s="6"/>
      <c r="H3" s="6"/>
      <c r="I3" s="6"/>
      <c r="J3" s="6"/>
      <c r="K3" s="6"/>
      <c r="L3" s="6"/>
      <c r="M3" s="6"/>
      <c r="N3" s="6"/>
    </row>
    <row r="4" spans="1:6" s="10" customFormat="1" ht="18" customHeight="1">
      <c r="A4" s="7" t="s">
        <v>54</v>
      </c>
      <c r="B4" s="7"/>
      <c r="C4" s="8"/>
      <c r="D4" s="6"/>
      <c r="E4" s="2"/>
      <c r="F4" s="9" t="s">
        <v>46</v>
      </c>
    </row>
    <row r="5" spans="1:6" ht="15" customHeight="1">
      <c r="A5" s="44"/>
      <c r="B5" s="48"/>
      <c r="C5" s="45"/>
      <c r="D5" s="11" t="s">
        <v>0</v>
      </c>
      <c r="E5" s="11" t="s">
        <v>1</v>
      </c>
      <c r="F5" s="12" t="s">
        <v>2</v>
      </c>
    </row>
    <row r="6" spans="1:6" ht="15" customHeight="1">
      <c r="A6" s="54" t="s">
        <v>50</v>
      </c>
      <c r="B6" s="51" t="s">
        <v>48</v>
      </c>
      <c r="C6" s="14" t="s">
        <v>3</v>
      </c>
      <c r="D6" s="15">
        <v>17184200</v>
      </c>
      <c r="E6" s="15">
        <v>17052300</v>
      </c>
      <c r="F6" s="16">
        <f>D6-E6</f>
        <v>131900</v>
      </c>
    </row>
    <row r="7" spans="1:6" ht="15" customHeight="1">
      <c r="A7" s="55"/>
      <c r="B7" s="68"/>
      <c r="C7" s="17" t="s">
        <v>4</v>
      </c>
      <c r="D7" s="18">
        <v>2191505</v>
      </c>
      <c r="E7" s="18">
        <v>3995599</v>
      </c>
      <c r="F7" s="19">
        <f aca="true" t="shared" si="0" ref="F7:F19">D7-E7</f>
        <v>-1804094</v>
      </c>
    </row>
    <row r="8" spans="1:6" ht="15" customHeight="1">
      <c r="A8" s="55"/>
      <c r="B8" s="68"/>
      <c r="C8" s="17" t="s">
        <v>5</v>
      </c>
      <c r="D8" s="18">
        <v>100328903</v>
      </c>
      <c r="E8" s="18">
        <v>105871195</v>
      </c>
      <c r="F8" s="19">
        <f t="shared" si="0"/>
        <v>-5542292</v>
      </c>
    </row>
    <row r="9" spans="1:6" ht="15" customHeight="1">
      <c r="A9" s="55"/>
      <c r="B9" s="68"/>
      <c r="C9" s="17" t="s">
        <v>61</v>
      </c>
      <c r="D9" s="18">
        <v>0</v>
      </c>
      <c r="E9" s="18">
        <v>100000</v>
      </c>
      <c r="F9" s="19">
        <f t="shared" si="0"/>
        <v>-100000</v>
      </c>
    </row>
    <row r="10" spans="1:6" ht="15" customHeight="1">
      <c r="A10" s="55"/>
      <c r="B10" s="68"/>
      <c r="C10" s="17" t="s">
        <v>6</v>
      </c>
      <c r="D10" s="18">
        <v>190054806</v>
      </c>
      <c r="E10" s="18">
        <v>194198590</v>
      </c>
      <c r="F10" s="19">
        <f t="shared" si="0"/>
        <v>-4143784</v>
      </c>
    </row>
    <row r="11" spans="1:6" ht="15" customHeight="1">
      <c r="A11" s="55"/>
      <c r="B11" s="68"/>
      <c r="C11" s="17" t="s">
        <v>7</v>
      </c>
      <c r="D11" s="18">
        <v>3169875</v>
      </c>
      <c r="E11" s="18">
        <v>2042240</v>
      </c>
      <c r="F11" s="19">
        <f t="shared" si="0"/>
        <v>1127635</v>
      </c>
    </row>
    <row r="12" spans="1:6" ht="15" customHeight="1">
      <c r="A12" s="55"/>
      <c r="B12" s="68"/>
      <c r="C12" s="17" t="s">
        <v>8</v>
      </c>
      <c r="D12" s="18">
        <v>7330000</v>
      </c>
      <c r="E12" s="18">
        <v>7438065</v>
      </c>
      <c r="F12" s="19">
        <f t="shared" si="0"/>
        <v>-108065</v>
      </c>
    </row>
    <row r="13" spans="1:6" ht="15" customHeight="1">
      <c r="A13" s="55"/>
      <c r="B13" s="68"/>
      <c r="C13" s="17" t="s">
        <v>9</v>
      </c>
      <c r="D13" s="18">
        <v>2552500</v>
      </c>
      <c r="E13" s="18">
        <v>3307900</v>
      </c>
      <c r="F13" s="19">
        <f t="shared" si="0"/>
        <v>-755400</v>
      </c>
    </row>
    <row r="14" spans="1:6" ht="15" customHeight="1">
      <c r="A14" s="55"/>
      <c r="B14" s="68"/>
      <c r="C14" s="17" t="s">
        <v>10</v>
      </c>
      <c r="D14" s="18">
        <v>228541395</v>
      </c>
      <c r="E14" s="18">
        <v>230023251</v>
      </c>
      <c r="F14" s="19">
        <f t="shared" si="0"/>
        <v>-1481856</v>
      </c>
    </row>
    <row r="15" spans="1:6" ht="15" customHeight="1">
      <c r="A15" s="55"/>
      <c r="B15" s="68"/>
      <c r="C15" s="17" t="s">
        <v>11</v>
      </c>
      <c r="D15" s="18">
        <v>39332943</v>
      </c>
      <c r="E15" s="18">
        <v>37060800</v>
      </c>
      <c r="F15" s="19">
        <f t="shared" si="0"/>
        <v>2272143</v>
      </c>
    </row>
    <row r="16" spans="1:6" ht="15" customHeight="1">
      <c r="A16" s="55"/>
      <c r="B16" s="68"/>
      <c r="C16" s="17" t="s">
        <v>55</v>
      </c>
      <c r="D16" s="18">
        <v>5189087</v>
      </c>
      <c r="E16" s="18">
        <v>15413914</v>
      </c>
      <c r="F16" s="19">
        <f>D16-E16</f>
        <v>-10224827</v>
      </c>
    </row>
    <row r="17" spans="1:6" ht="15" customHeight="1">
      <c r="A17" s="55"/>
      <c r="B17" s="68"/>
      <c r="C17" s="17" t="s">
        <v>12</v>
      </c>
      <c r="D17" s="18">
        <v>2305175</v>
      </c>
      <c r="E17" s="18">
        <v>7077203</v>
      </c>
      <c r="F17" s="19">
        <f t="shared" si="0"/>
        <v>-4772028</v>
      </c>
    </row>
    <row r="18" spans="1:6" ht="15" customHeight="1">
      <c r="A18" s="55"/>
      <c r="B18" s="68"/>
      <c r="C18" s="17" t="s">
        <v>13</v>
      </c>
      <c r="D18" s="18">
        <v>6589540</v>
      </c>
      <c r="E18" s="18">
        <v>20993470</v>
      </c>
      <c r="F18" s="19">
        <f t="shared" si="0"/>
        <v>-14403930</v>
      </c>
    </row>
    <row r="19" spans="1:6" ht="15" customHeight="1">
      <c r="A19" s="55"/>
      <c r="B19" s="68"/>
      <c r="C19" s="20" t="s">
        <v>14</v>
      </c>
      <c r="D19" s="21">
        <v>3077865</v>
      </c>
      <c r="E19" s="21">
        <v>1053702</v>
      </c>
      <c r="F19" s="22">
        <f t="shared" si="0"/>
        <v>2024163</v>
      </c>
    </row>
    <row r="20" spans="1:6" ht="15" customHeight="1">
      <c r="A20" s="55"/>
      <c r="B20" s="69"/>
      <c r="C20" s="23" t="s">
        <v>15</v>
      </c>
      <c r="D20" s="24">
        <f>SUM(D6:D19)</f>
        <v>607847794</v>
      </c>
      <c r="E20" s="24">
        <f>SUM(E6:E19)</f>
        <v>645628229</v>
      </c>
      <c r="F20" s="25">
        <f>SUM(F6:F19)</f>
        <v>-37780435</v>
      </c>
    </row>
    <row r="21" spans="1:6" ht="15" customHeight="1">
      <c r="A21" s="55"/>
      <c r="B21" s="51" t="s">
        <v>49</v>
      </c>
      <c r="C21" s="26" t="s">
        <v>16</v>
      </c>
      <c r="D21" s="27">
        <v>386435259</v>
      </c>
      <c r="E21" s="27">
        <v>398681271</v>
      </c>
      <c r="F21" s="28">
        <f>D21-E21</f>
        <v>-12246012</v>
      </c>
    </row>
    <row r="22" spans="1:6" ht="15" customHeight="1">
      <c r="A22" s="55"/>
      <c r="B22" s="52"/>
      <c r="C22" s="17" t="s">
        <v>17</v>
      </c>
      <c r="D22" s="18">
        <v>47693053</v>
      </c>
      <c r="E22" s="18">
        <v>43273086</v>
      </c>
      <c r="F22" s="28">
        <f aca="true" t="shared" si="1" ref="F22:F28">D22-E22</f>
        <v>4419967</v>
      </c>
    </row>
    <row r="23" spans="1:6" ht="15" customHeight="1">
      <c r="A23" s="55"/>
      <c r="B23" s="52"/>
      <c r="C23" s="17" t="s">
        <v>18</v>
      </c>
      <c r="D23" s="18">
        <v>112209837</v>
      </c>
      <c r="E23" s="18">
        <v>114723365</v>
      </c>
      <c r="F23" s="28">
        <f t="shared" si="1"/>
        <v>-2513528</v>
      </c>
    </row>
    <row r="24" spans="1:6" ht="15" customHeight="1">
      <c r="A24" s="55"/>
      <c r="B24" s="52"/>
      <c r="C24" s="17" t="s">
        <v>19</v>
      </c>
      <c r="D24" s="18">
        <v>2349440</v>
      </c>
      <c r="E24" s="18">
        <v>2686440</v>
      </c>
      <c r="F24" s="28">
        <f t="shared" si="1"/>
        <v>-337000</v>
      </c>
    </row>
    <row r="25" spans="1:6" ht="15" customHeight="1">
      <c r="A25" s="55"/>
      <c r="B25" s="52"/>
      <c r="C25" s="17" t="s">
        <v>20</v>
      </c>
      <c r="D25" s="18">
        <v>20000</v>
      </c>
      <c r="E25" s="18">
        <v>20000</v>
      </c>
      <c r="F25" s="28">
        <f t="shared" si="1"/>
        <v>0</v>
      </c>
    </row>
    <row r="26" spans="1:6" ht="15" customHeight="1">
      <c r="A26" s="55"/>
      <c r="B26" s="52"/>
      <c r="C26" s="17" t="s">
        <v>21</v>
      </c>
      <c r="D26" s="18">
        <v>6031462</v>
      </c>
      <c r="E26" s="18">
        <v>3487192</v>
      </c>
      <c r="F26" s="28">
        <f t="shared" si="1"/>
        <v>2544270</v>
      </c>
    </row>
    <row r="27" spans="1:6" ht="15" customHeight="1">
      <c r="A27" s="55"/>
      <c r="B27" s="52"/>
      <c r="C27" s="20" t="s">
        <v>60</v>
      </c>
      <c r="D27" s="18">
        <v>482500</v>
      </c>
      <c r="E27" s="18">
        <v>0</v>
      </c>
      <c r="F27" s="28">
        <f>D27-E27</f>
        <v>482500</v>
      </c>
    </row>
    <row r="28" spans="1:6" ht="15" customHeight="1">
      <c r="A28" s="55"/>
      <c r="B28" s="52"/>
      <c r="C28" s="20" t="s">
        <v>22</v>
      </c>
      <c r="D28" s="21">
        <v>16482730</v>
      </c>
      <c r="E28" s="21">
        <v>20781050</v>
      </c>
      <c r="F28" s="29">
        <f t="shared" si="1"/>
        <v>-4298320</v>
      </c>
    </row>
    <row r="29" spans="1:6" ht="15" customHeight="1">
      <c r="A29" s="55"/>
      <c r="B29" s="53"/>
      <c r="C29" s="23" t="s">
        <v>23</v>
      </c>
      <c r="D29" s="24">
        <f>SUM(D21:D28)</f>
        <v>571704281</v>
      </c>
      <c r="E29" s="24">
        <f>SUM(E21:E28)</f>
        <v>583652404</v>
      </c>
      <c r="F29" s="25">
        <f>SUM(F21:F28)</f>
        <v>-11948123</v>
      </c>
    </row>
    <row r="30" spans="1:6" ht="15" customHeight="1">
      <c r="A30" s="56"/>
      <c r="B30" s="44" t="s">
        <v>24</v>
      </c>
      <c r="C30" s="45"/>
      <c r="D30" s="24">
        <f>D20-D29</f>
        <v>36143513</v>
      </c>
      <c r="E30" s="24">
        <f>E20-E29</f>
        <v>61975825</v>
      </c>
      <c r="F30" s="25">
        <f>F20-F29</f>
        <v>-25832312</v>
      </c>
    </row>
    <row r="31" spans="1:6" ht="15" customHeight="1">
      <c r="A31" s="57" t="s">
        <v>51</v>
      </c>
      <c r="B31" s="46" t="s">
        <v>48</v>
      </c>
      <c r="C31" s="26" t="s">
        <v>25</v>
      </c>
      <c r="D31" s="27">
        <v>434679</v>
      </c>
      <c r="E31" s="27">
        <v>535175</v>
      </c>
      <c r="F31" s="16">
        <f>D31-E31</f>
        <v>-100496</v>
      </c>
    </row>
    <row r="32" spans="1:6" ht="15" customHeight="1">
      <c r="A32" s="55"/>
      <c r="B32" s="47"/>
      <c r="C32" s="20" t="s">
        <v>26</v>
      </c>
      <c r="D32" s="21">
        <v>20908482</v>
      </c>
      <c r="E32" s="21">
        <v>7279595</v>
      </c>
      <c r="F32" s="22">
        <f>D32-E32</f>
        <v>13628887</v>
      </c>
    </row>
    <row r="33" spans="1:6" ht="15" customHeight="1">
      <c r="A33" s="55"/>
      <c r="B33" s="47"/>
      <c r="C33" s="23" t="s">
        <v>27</v>
      </c>
      <c r="D33" s="24">
        <f>SUM(D31:D32)</f>
        <v>21343161</v>
      </c>
      <c r="E33" s="24">
        <f>SUM(E31:E32)</f>
        <v>7814770</v>
      </c>
      <c r="F33" s="25">
        <f>SUM(F31:F32)</f>
        <v>13528391</v>
      </c>
    </row>
    <row r="34" spans="1:6" ht="15" customHeight="1">
      <c r="A34" s="55"/>
      <c r="B34" s="46" t="s">
        <v>49</v>
      </c>
      <c r="C34" s="30" t="s">
        <v>28</v>
      </c>
      <c r="D34" s="31">
        <v>20908482</v>
      </c>
      <c r="E34" s="31">
        <v>7279595</v>
      </c>
      <c r="F34" s="29">
        <f>D34-E34</f>
        <v>13628887</v>
      </c>
    </row>
    <row r="35" spans="1:6" ht="15" customHeight="1">
      <c r="A35" s="55"/>
      <c r="B35" s="46"/>
      <c r="C35" s="23" t="s">
        <v>29</v>
      </c>
      <c r="D35" s="24">
        <f>SUM(D34)</f>
        <v>20908482</v>
      </c>
      <c r="E35" s="24">
        <f>SUM(E34)</f>
        <v>7279595</v>
      </c>
      <c r="F35" s="25">
        <f>SUM(F34)</f>
        <v>13628887</v>
      </c>
    </row>
    <row r="36" spans="1:6" ht="15" customHeight="1">
      <c r="A36" s="56"/>
      <c r="B36" s="44" t="s">
        <v>30</v>
      </c>
      <c r="C36" s="45"/>
      <c r="D36" s="24">
        <f>D33-D35</f>
        <v>434679</v>
      </c>
      <c r="E36" s="24">
        <f>E33-E35</f>
        <v>535175</v>
      </c>
      <c r="F36" s="25">
        <f>F33-F35</f>
        <v>-100496</v>
      </c>
    </row>
    <row r="37" spans="1:6" ht="15" customHeight="1">
      <c r="A37" s="44" t="s">
        <v>31</v>
      </c>
      <c r="B37" s="48"/>
      <c r="C37" s="45"/>
      <c r="D37" s="24">
        <f>D30+D36</f>
        <v>36578192</v>
      </c>
      <c r="E37" s="24">
        <f>E30+E36</f>
        <v>62511000</v>
      </c>
      <c r="F37" s="25">
        <f>F30+F36</f>
        <v>-25932808</v>
      </c>
    </row>
    <row r="38" spans="1:6" ht="15" customHeight="1">
      <c r="A38" s="61" t="s">
        <v>52</v>
      </c>
      <c r="B38" s="41" t="s">
        <v>48</v>
      </c>
      <c r="C38" s="38" t="s">
        <v>32</v>
      </c>
      <c r="D38" s="15">
        <v>3000000</v>
      </c>
      <c r="E38" s="15">
        <v>0</v>
      </c>
      <c r="F38" s="16">
        <f>D38-E38</f>
        <v>3000000</v>
      </c>
    </row>
    <row r="39" spans="1:6" ht="15" customHeight="1">
      <c r="A39" s="62"/>
      <c r="B39" s="42"/>
      <c r="C39" s="40" t="s">
        <v>56</v>
      </c>
      <c r="D39" s="18">
        <v>0</v>
      </c>
      <c r="E39" s="18">
        <v>3800000</v>
      </c>
      <c r="F39" s="19">
        <f>D39-E39</f>
        <v>-3800000</v>
      </c>
    </row>
    <row r="40" spans="1:6" ht="15" customHeight="1">
      <c r="A40" s="62"/>
      <c r="B40" s="42"/>
      <c r="C40" s="39" t="s">
        <v>57</v>
      </c>
      <c r="D40" s="35">
        <v>29999</v>
      </c>
      <c r="E40" s="35">
        <v>69999</v>
      </c>
      <c r="F40" s="19">
        <f>D40-E40</f>
        <v>-40000</v>
      </c>
    </row>
    <row r="41" spans="1:6" ht="15" customHeight="1">
      <c r="A41" s="62"/>
      <c r="B41" s="43"/>
      <c r="C41" s="37" t="s">
        <v>33</v>
      </c>
      <c r="D41" s="24">
        <f>SUM(D38:D40)</f>
        <v>3029999</v>
      </c>
      <c r="E41" s="24">
        <f>SUM(E38:E40)</f>
        <v>3869999</v>
      </c>
      <c r="F41" s="25">
        <f>SUM(F38:F40)</f>
        <v>-840000</v>
      </c>
    </row>
    <row r="42" spans="1:6" ht="15" customHeight="1">
      <c r="A42" s="62"/>
      <c r="B42" s="51" t="s">
        <v>49</v>
      </c>
      <c r="C42" s="26" t="s">
        <v>34</v>
      </c>
      <c r="D42" s="27">
        <v>54811</v>
      </c>
      <c r="E42" s="27">
        <v>13233</v>
      </c>
      <c r="F42" s="16">
        <f>D42-E42</f>
        <v>41578</v>
      </c>
    </row>
    <row r="43" spans="1:6" ht="15" customHeight="1">
      <c r="A43" s="62"/>
      <c r="B43" s="52"/>
      <c r="C43" s="20" t="s">
        <v>35</v>
      </c>
      <c r="D43" s="21">
        <v>3000000</v>
      </c>
      <c r="E43" s="21">
        <v>10301970</v>
      </c>
      <c r="F43" s="32">
        <f>D43-E43</f>
        <v>-7301970</v>
      </c>
    </row>
    <row r="44" spans="1:6" ht="15" customHeight="1">
      <c r="A44" s="62"/>
      <c r="B44" s="53"/>
      <c r="C44" s="23" t="s">
        <v>36</v>
      </c>
      <c r="D44" s="24">
        <f>SUM(D42:D43)</f>
        <v>3054811</v>
      </c>
      <c r="E44" s="24">
        <f>SUM(E42:E43)</f>
        <v>10315203</v>
      </c>
      <c r="F44" s="25">
        <f>SUM(F42:F43)</f>
        <v>-7260392</v>
      </c>
    </row>
    <row r="45" spans="1:6" ht="15" customHeight="1">
      <c r="A45" s="63"/>
      <c r="B45" s="49" t="s">
        <v>37</v>
      </c>
      <c r="C45" s="50"/>
      <c r="D45" s="33">
        <f>D41-D44</f>
        <v>-24812</v>
      </c>
      <c r="E45" s="33">
        <f>E41-E44</f>
        <v>-6445204</v>
      </c>
      <c r="F45" s="34">
        <f>F41-F44</f>
        <v>6420392</v>
      </c>
    </row>
    <row r="46" spans="1:6" ht="15" customHeight="1">
      <c r="A46" s="44" t="s">
        <v>38</v>
      </c>
      <c r="B46" s="70"/>
      <c r="C46" s="45"/>
      <c r="D46" s="24">
        <f>D37+D45</f>
        <v>36553380</v>
      </c>
      <c r="E46" s="24">
        <f>E37+E45</f>
        <v>56065796</v>
      </c>
      <c r="F46" s="25">
        <f>F37+F45</f>
        <v>-19512416</v>
      </c>
    </row>
    <row r="47" spans="1:6" ht="15" customHeight="1">
      <c r="A47" s="58" t="s">
        <v>53</v>
      </c>
      <c r="B47" s="44" t="s">
        <v>39</v>
      </c>
      <c r="C47" s="45"/>
      <c r="D47" s="35">
        <v>244024241</v>
      </c>
      <c r="E47" s="35">
        <v>187958445</v>
      </c>
      <c r="F47" s="36">
        <f>D47-E47</f>
        <v>56065796</v>
      </c>
    </row>
    <row r="48" spans="1:6" ht="15" customHeight="1">
      <c r="A48" s="59"/>
      <c r="B48" s="44" t="s">
        <v>40</v>
      </c>
      <c r="C48" s="45"/>
      <c r="D48" s="24">
        <f>D46+D47</f>
        <v>280577621</v>
      </c>
      <c r="E48" s="24">
        <f>E46+E47</f>
        <v>244024241</v>
      </c>
      <c r="F48" s="25">
        <f>F46+F47</f>
        <v>36553380</v>
      </c>
    </row>
    <row r="49" spans="1:6" ht="15" customHeight="1">
      <c r="A49" s="59"/>
      <c r="B49" s="44" t="s">
        <v>41</v>
      </c>
      <c r="C49" s="45"/>
      <c r="D49" s="24">
        <v>0</v>
      </c>
      <c r="E49" s="24">
        <v>0</v>
      </c>
      <c r="F49" s="25">
        <f>D49-E49</f>
        <v>0</v>
      </c>
    </row>
    <row r="50" spans="1:6" ht="15" customHeight="1">
      <c r="A50" s="59"/>
      <c r="B50" s="44" t="s">
        <v>42</v>
      </c>
      <c r="C50" s="45"/>
      <c r="D50" s="24">
        <v>0</v>
      </c>
      <c r="E50" s="24">
        <v>0</v>
      </c>
      <c r="F50" s="25">
        <f>D50-E50</f>
        <v>0</v>
      </c>
    </row>
    <row r="51" spans="1:6" ht="15" customHeight="1">
      <c r="A51" s="59"/>
      <c r="B51" s="44" t="s">
        <v>43</v>
      </c>
      <c r="C51" s="45"/>
      <c r="D51" s="24">
        <v>0</v>
      </c>
      <c r="E51" s="24">
        <v>0</v>
      </c>
      <c r="F51" s="25">
        <f>D51-E51</f>
        <v>0</v>
      </c>
    </row>
    <row r="52" spans="1:6" ht="15" customHeight="1">
      <c r="A52" s="59"/>
      <c r="B52" s="44" t="s">
        <v>44</v>
      </c>
      <c r="C52" s="45"/>
      <c r="D52" s="24">
        <v>0</v>
      </c>
      <c r="E52" s="24">
        <v>0</v>
      </c>
      <c r="F52" s="25">
        <f>D52-E52</f>
        <v>0</v>
      </c>
    </row>
    <row r="53" spans="1:6" ht="15" customHeight="1">
      <c r="A53" s="60"/>
      <c r="B53" s="44" t="s">
        <v>45</v>
      </c>
      <c r="C53" s="45"/>
      <c r="D53" s="24">
        <f>D48+D49+D50+D51-D52</f>
        <v>280577621</v>
      </c>
      <c r="E53" s="24">
        <f>E48+E49+E50+E51-E52</f>
        <v>244024241</v>
      </c>
      <c r="F53" s="25">
        <f>F48+F49+F50+F51-F52</f>
        <v>36553380</v>
      </c>
    </row>
  </sheetData>
  <sheetProtection/>
  <mergeCells count="26">
    <mergeCell ref="B51:C51"/>
    <mergeCell ref="B52:C52"/>
    <mergeCell ref="B53:C53"/>
    <mergeCell ref="A1:F1"/>
    <mergeCell ref="A2:F2"/>
    <mergeCell ref="A3:F3"/>
    <mergeCell ref="A5:C5"/>
    <mergeCell ref="B6:B20"/>
    <mergeCell ref="B21:B29"/>
    <mergeCell ref="A46:C46"/>
    <mergeCell ref="B45:C45"/>
    <mergeCell ref="B42:B44"/>
    <mergeCell ref="A6:A30"/>
    <mergeCell ref="A31:A36"/>
    <mergeCell ref="A47:A53"/>
    <mergeCell ref="B47:C47"/>
    <mergeCell ref="B48:C48"/>
    <mergeCell ref="B49:C49"/>
    <mergeCell ref="B50:C50"/>
    <mergeCell ref="A38:A45"/>
    <mergeCell ref="B38:B41"/>
    <mergeCell ref="B30:C30"/>
    <mergeCell ref="B31:B33"/>
    <mergeCell ref="B34:B35"/>
    <mergeCell ref="B36:C36"/>
    <mergeCell ref="A37:C3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2013-05-13T01:26:30Z</cp:lastPrinted>
  <dcterms:created xsi:type="dcterms:W3CDTF">2009-05-20T06:30:06Z</dcterms:created>
  <dcterms:modified xsi:type="dcterms:W3CDTF">2013-05-15T08:10:43Z</dcterms:modified>
  <cp:category/>
  <cp:version/>
  <cp:contentType/>
  <cp:contentStatus/>
</cp:coreProperties>
</file>